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2" hidden="1">Лист3!$A$10:$U$20</definedName>
  </definedNames>
  <calcPr calcId="124519"/>
</workbook>
</file>

<file path=xl/calcChain.xml><?xml version="1.0" encoding="utf-8"?>
<calcChain xmlns="http://schemas.openxmlformats.org/spreadsheetml/2006/main">
  <c r="R11" i="2"/>
  <c r="O13"/>
  <c r="T16"/>
  <c r="T14"/>
  <c r="T13"/>
  <c r="R14"/>
  <c r="R13"/>
  <c r="R12"/>
  <c r="P14"/>
  <c r="P12"/>
  <c r="P11"/>
  <c r="P17"/>
  <c r="P16"/>
  <c r="K16"/>
  <c r="K15"/>
  <c r="K14"/>
  <c r="K12"/>
  <c r="P13"/>
  <c r="N13"/>
  <c r="M13"/>
  <c r="L13"/>
  <c r="K13"/>
  <c r="J13"/>
  <c r="U15"/>
  <c r="T15"/>
  <c r="S15"/>
  <c r="R15"/>
  <c r="Q15"/>
  <c r="P15"/>
  <c r="O15"/>
  <c r="N15"/>
  <c r="M15"/>
  <c r="S18"/>
  <c r="R18"/>
  <c r="Q18"/>
  <c r="P18"/>
  <c r="O18"/>
  <c r="N18"/>
  <c r="M18"/>
  <c r="L18"/>
  <c r="H18"/>
  <c r="H19"/>
  <c r="G19"/>
  <c r="F19"/>
  <c r="E19"/>
  <c r="D19"/>
  <c r="C19"/>
  <c r="B19"/>
  <c r="L17"/>
  <c r="K17"/>
  <c r="J17"/>
  <c r="I17"/>
  <c r="H17"/>
  <c r="G17"/>
  <c r="F17"/>
  <c r="E17"/>
  <c r="H16"/>
  <c r="H15"/>
  <c r="H14"/>
  <c r="H13"/>
  <c r="H12"/>
  <c r="H11"/>
  <c r="V25" l="1"/>
  <c r="B25" i="1" s="1"/>
</calcChain>
</file>

<file path=xl/sharedStrings.xml><?xml version="1.0" encoding="utf-8"?>
<sst xmlns="http://schemas.openxmlformats.org/spreadsheetml/2006/main" count="79" uniqueCount="40">
  <si>
    <t>Кроссворд по рассказу В.Г.Распутина "Уроки французского"</t>
  </si>
  <si>
    <t>к</t>
  </si>
  <si>
    <t>а</t>
  </si>
  <si>
    <t>р</t>
  </si>
  <si>
    <t>т</t>
  </si>
  <si>
    <t>о</t>
  </si>
  <si>
    <t>ф</t>
  </si>
  <si>
    <t>е</t>
  </si>
  <si>
    <t>л</t>
  </si>
  <si>
    <t>п</t>
  </si>
  <si>
    <t>у</t>
  </si>
  <si>
    <t>с</t>
  </si>
  <si>
    <t>ы</t>
  </si>
  <si>
    <t>д</t>
  </si>
  <si>
    <t>и</t>
  </si>
  <si>
    <t>м</t>
  </si>
  <si>
    <t>н</t>
  </si>
  <si>
    <t>й</t>
  </si>
  <si>
    <t>ц</t>
  </si>
  <si>
    <t>з</t>
  </si>
  <si>
    <t>я</t>
  </si>
  <si>
    <t>ш</t>
  </si>
  <si>
    <t>ч</t>
  </si>
  <si>
    <t>ь</t>
  </si>
  <si>
    <t>Общее число набранных баллов =</t>
  </si>
  <si>
    <t>По горизонтали:</t>
  </si>
  <si>
    <t>2 Фамилия великого русского писателя,написавшего повесть "Детство"</t>
  </si>
  <si>
    <t>3. Игра.служащая для измерения чего-нибудь, определение соответствия мерки.</t>
  </si>
  <si>
    <t>5.Руководитель  предприятия, учреждения или учебного заведения</t>
  </si>
  <si>
    <t>6.Пищевой продукт из высушенного  в виде длинных трубочек теста.</t>
  </si>
  <si>
    <t>7.Незастроенное, запущенное место.</t>
  </si>
  <si>
    <t>1.Род овоща,растение со съедобными клубнями, богатыми крахмалом, а также сами клубни.</t>
  </si>
  <si>
    <t>4. Белая жидкость для вскармливания детенышей, младенца</t>
  </si>
  <si>
    <t>8, Местномть, выделяющаяся по каким-нибудь признакам, особенностям</t>
  </si>
  <si>
    <t>9. Женское имя</t>
  </si>
  <si>
    <t>10. Игра, связанная с отрывистым коротким звуком, действием (щелчок, с тонким звяканьем)</t>
  </si>
  <si>
    <t>Если на Листе1 кроссворд не заполнен, то при введении всех формул на Листе2 в ячейках кроссворда отображаются нули; а если заполнить всё правильно, то во всех ячейках будут единицы.</t>
  </si>
  <si>
    <t>Если кроссворд заполнить правильно, то в ячейке V25 на Листе1 отобразится «Молодец!», если будут ошибки, то отобразится «Подумай ещё.».</t>
  </si>
  <si>
    <t xml:space="preserve">По вертикали:  </t>
  </si>
  <si>
    <t>Условие при заполнении кроссворда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</si>
</sst>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20"/>
      <color rgb="FF0070C0"/>
      <name val="Monotype Corsiva"/>
      <family val="4"/>
      <charset val="204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/>
    <xf numFmtId="0" fontId="0" fillId="0" borderId="0" xfId="0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590550</xdr:colOff>
      <xdr:row>4</xdr:row>
      <xdr:rowOff>19050</xdr:rowOff>
    </xdr:from>
    <xdr:to>
      <xdr:col>25</xdr:col>
      <xdr:colOff>171450</xdr:colOff>
      <xdr:row>15</xdr:row>
      <xdr:rowOff>87086</xdr:rowOff>
    </xdr:to>
    <xdr:pic>
      <xdr:nvPicPr>
        <xdr:cNvPr id="2" name="Рисунок 1" descr="i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781050"/>
          <a:ext cx="2019300" cy="2163536"/>
        </a:xfrm>
        <a:prstGeom prst="rect">
          <a:avLst/>
        </a:prstGeom>
      </xdr:spPr>
    </xdr:pic>
    <xdr:clientData/>
  </xdr:twoCellAnchor>
  <xdr:twoCellAnchor editAs="oneCell">
    <xdr:from>
      <xdr:col>26</xdr:col>
      <xdr:colOff>352426</xdr:colOff>
      <xdr:row>3</xdr:row>
      <xdr:rowOff>97508</xdr:rowOff>
    </xdr:from>
    <xdr:to>
      <xdr:col>29</xdr:col>
      <xdr:colOff>161925</xdr:colOff>
      <xdr:row>16</xdr:row>
      <xdr:rowOff>154461</xdr:rowOff>
    </xdr:to>
    <xdr:pic>
      <xdr:nvPicPr>
        <xdr:cNvPr id="3" name="Рисунок 2" descr="i4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076" y="669008"/>
          <a:ext cx="1638299" cy="2533453"/>
        </a:xfrm>
        <a:prstGeom prst="rect">
          <a:avLst/>
        </a:prstGeom>
      </xdr:spPr>
    </xdr:pic>
    <xdr:clientData/>
  </xdr:twoCellAnchor>
  <xdr:twoCellAnchor editAs="oneCell">
    <xdr:from>
      <xdr:col>21</xdr:col>
      <xdr:colOff>352425</xdr:colOff>
      <xdr:row>16</xdr:row>
      <xdr:rowOff>142875</xdr:rowOff>
    </xdr:from>
    <xdr:to>
      <xdr:col>24</xdr:col>
      <xdr:colOff>238125</xdr:colOff>
      <xdr:row>29</xdr:row>
      <xdr:rowOff>110811</xdr:rowOff>
    </xdr:to>
    <xdr:pic>
      <xdr:nvPicPr>
        <xdr:cNvPr id="4" name="Рисунок 3" descr="i3.jpe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3075" y="3314700"/>
          <a:ext cx="1714500" cy="2444436"/>
        </a:xfrm>
        <a:prstGeom prst="rect">
          <a:avLst/>
        </a:prstGeom>
      </xdr:spPr>
    </xdr:pic>
    <xdr:clientData/>
  </xdr:twoCellAnchor>
  <xdr:twoCellAnchor editAs="oneCell">
    <xdr:from>
      <xdr:col>30</xdr:col>
      <xdr:colOff>571500</xdr:colOff>
      <xdr:row>1</xdr:row>
      <xdr:rowOff>101413</xdr:rowOff>
    </xdr:from>
    <xdr:to>
      <xdr:col>33</xdr:col>
      <xdr:colOff>247650</xdr:colOff>
      <xdr:row>12</xdr:row>
      <xdr:rowOff>66675</xdr:rowOff>
    </xdr:to>
    <xdr:pic>
      <xdr:nvPicPr>
        <xdr:cNvPr id="5" name="Рисунок 4" descr="i7.jpe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58550" y="291913"/>
          <a:ext cx="1504950" cy="2213162"/>
        </a:xfrm>
        <a:prstGeom prst="rect">
          <a:avLst/>
        </a:prstGeom>
      </xdr:spPr>
    </xdr:pic>
    <xdr:clientData/>
  </xdr:twoCellAnchor>
  <xdr:twoCellAnchor editAs="oneCell">
    <xdr:from>
      <xdr:col>30</xdr:col>
      <xdr:colOff>266700</xdr:colOff>
      <xdr:row>14</xdr:row>
      <xdr:rowOff>133350</xdr:rowOff>
    </xdr:from>
    <xdr:to>
      <xdr:col>33</xdr:col>
      <xdr:colOff>576199</xdr:colOff>
      <xdr:row>29</xdr:row>
      <xdr:rowOff>114300</xdr:rowOff>
    </xdr:to>
    <xdr:pic>
      <xdr:nvPicPr>
        <xdr:cNvPr id="6" name="Рисунок 5" descr="1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53750" y="2886075"/>
          <a:ext cx="2138299" cy="2838450"/>
        </a:xfrm>
        <a:prstGeom prst="rect">
          <a:avLst/>
        </a:prstGeom>
      </xdr:spPr>
    </xdr:pic>
    <xdr:clientData/>
  </xdr:twoCellAnchor>
  <xdr:twoCellAnchor editAs="oneCell">
    <xdr:from>
      <xdr:col>24</xdr:col>
      <xdr:colOff>409575</xdr:colOff>
      <xdr:row>16</xdr:row>
      <xdr:rowOff>123825</xdr:rowOff>
    </xdr:from>
    <xdr:to>
      <xdr:col>29</xdr:col>
      <xdr:colOff>547751</xdr:colOff>
      <xdr:row>29</xdr:row>
      <xdr:rowOff>85725</xdr:rowOff>
    </xdr:to>
    <xdr:pic>
      <xdr:nvPicPr>
        <xdr:cNvPr id="7" name="Рисунок 6" descr="i6.jpe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39025" y="3295650"/>
          <a:ext cx="3186176" cy="24384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</xdr:row>
      <xdr:rowOff>47625</xdr:rowOff>
    </xdr:from>
    <xdr:to>
      <xdr:col>11</xdr:col>
      <xdr:colOff>76200</xdr:colOff>
      <xdr:row>7</xdr:row>
      <xdr:rowOff>180975</xdr:rowOff>
    </xdr:to>
    <xdr:pic>
      <xdr:nvPicPr>
        <xdr:cNvPr id="8" name="Рисунок 7" descr="i2.jpe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6300" y="238125"/>
          <a:ext cx="19240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B43"/>
  <sheetViews>
    <sheetView tabSelected="1" topLeftCell="A19" workbookViewId="0">
      <selection activeCell="L48" sqref="L48"/>
    </sheetView>
  </sheetViews>
  <sheetFormatPr defaultRowHeight="15"/>
  <cols>
    <col min="1" max="21" width="3.7109375" customWidth="1"/>
  </cols>
  <sheetData>
    <row r="3" spans="1:28" ht="27">
      <c r="V3" s="1" t="s">
        <v>0</v>
      </c>
      <c r="W3" s="1"/>
      <c r="X3" s="1"/>
      <c r="Y3" s="1"/>
      <c r="Z3" s="1"/>
      <c r="AA3" s="1"/>
      <c r="AB3" s="1"/>
    </row>
    <row r="10" spans="1:28">
      <c r="A10" s="2"/>
      <c r="B10" s="3"/>
      <c r="C10" s="3"/>
      <c r="D10" s="3"/>
      <c r="E10" s="3"/>
      <c r="F10" s="3"/>
      <c r="G10" s="3"/>
      <c r="H10" s="12">
        <v>1</v>
      </c>
      <c r="I10" s="3"/>
      <c r="J10" s="3"/>
      <c r="K10" s="3"/>
      <c r="L10" s="3"/>
      <c r="M10" s="3"/>
      <c r="N10" s="3"/>
      <c r="O10" s="3"/>
      <c r="P10" s="11">
        <v>8</v>
      </c>
      <c r="Q10" s="3"/>
      <c r="R10" s="12">
        <v>9</v>
      </c>
      <c r="S10" s="3"/>
      <c r="T10" s="3"/>
      <c r="U10" s="4"/>
    </row>
    <row r="11" spans="1:28">
      <c r="A11" s="5"/>
      <c r="B11" s="6"/>
      <c r="C11" s="6"/>
      <c r="D11" s="6"/>
      <c r="E11" s="6"/>
      <c r="F11" s="6"/>
      <c r="G11" s="6"/>
      <c r="I11" s="6"/>
      <c r="J11" s="6"/>
      <c r="K11" s="14">
        <v>4</v>
      </c>
      <c r="L11" s="6"/>
      <c r="M11" s="6"/>
      <c r="N11" s="6"/>
      <c r="O11" s="6"/>
      <c r="Q11" s="6"/>
      <c r="S11" s="6"/>
      <c r="T11" s="6"/>
      <c r="U11" s="7"/>
    </row>
    <row r="12" spans="1:28">
      <c r="A12" s="5"/>
      <c r="B12" s="6"/>
      <c r="C12" s="6"/>
      <c r="D12" s="6"/>
      <c r="E12" s="6"/>
      <c r="F12" s="6"/>
      <c r="G12" s="6"/>
      <c r="I12" s="6"/>
      <c r="J12" s="6"/>
      <c r="L12" s="6"/>
      <c r="M12" s="6"/>
      <c r="N12" s="6"/>
      <c r="O12" s="6"/>
      <c r="Q12" s="6"/>
      <c r="S12" s="6"/>
      <c r="T12" s="14">
        <v>10</v>
      </c>
      <c r="U12" s="7"/>
    </row>
    <row r="13" spans="1:28">
      <c r="A13" s="5"/>
      <c r="B13" s="6"/>
      <c r="C13" s="6"/>
      <c r="D13" s="6"/>
      <c r="E13" s="6"/>
      <c r="F13" s="6"/>
      <c r="G13" s="6"/>
      <c r="I13" s="14">
        <v>2</v>
      </c>
      <c r="Q13" s="6"/>
      <c r="S13" s="6"/>
      <c r="U13" s="7"/>
    </row>
    <row r="14" spans="1:28">
      <c r="A14" s="5"/>
      <c r="B14" s="6"/>
      <c r="C14" s="6"/>
      <c r="D14" s="6"/>
      <c r="E14" s="6"/>
      <c r="F14" s="6"/>
      <c r="G14" s="6"/>
      <c r="I14" s="6"/>
      <c r="J14" s="6"/>
      <c r="L14" s="6"/>
      <c r="M14" s="6"/>
      <c r="N14" s="6"/>
      <c r="O14" s="6"/>
      <c r="Q14" s="6"/>
      <c r="S14" s="6"/>
      <c r="U14" s="7"/>
    </row>
    <row r="15" spans="1:28">
      <c r="A15" s="5"/>
      <c r="B15" s="6"/>
      <c r="C15" s="6"/>
      <c r="D15" s="6"/>
      <c r="E15" s="6"/>
      <c r="F15" s="6"/>
      <c r="G15" s="6"/>
      <c r="I15" s="6"/>
      <c r="J15" s="6"/>
      <c r="L15" s="14">
        <v>3</v>
      </c>
    </row>
    <row r="16" spans="1:28">
      <c r="A16" s="5"/>
      <c r="B16" s="6"/>
      <c r="C16" s="6"/>
      <c r="D16" s="6"/>
      <c r="E16" s="6"/>
      <c r="F16" s="6"/>
      <c r="G16" s="6"/>
      <c r="I16" s="6"/>
      <c r="J16" s="6"/>
      <c r="L16" s="6"/>
      <c r="M16" s="6"/>
      <c r="N16" s="6"/>
      <c r="O16" s="6"/>
      <c r="Q16" s="6"/>
      <c r="R16" s="6"/>
      <c r="S16" s="6"/>
      <c r="U16" s="7"/>
    </row>
    <row r="17" spans="1:21">
      <c r="A17" s="5"/>
      <c r="B17" s="6"/>
      <c r="C17" s="6"/>
      <c r="D17" s="14">
        <v>5</v>
      </c>
      <c r="M17" s="6"/>
      <c r="N17" s="6"/>
      <c r="O17" s="6"/>
      <c r="Q17" s="6"/>
      <c r="R17" s="6"/>
      <c r="S17" s="6"/>
      <c r="T17" s="6"/>
      <c r="U17" s="7"/>
    </row>
    <row r="18" spans="1:21">
      <c r="A18" s="5"/>
      <c r="B18" s="6"/>
      <c r="C18" s="6"/>
      <c r="D18" s="6"/>
      <c r="E18" s="6"/>
      <c r="F18" s="6"/>
      <c r="G18" s="6"/>
      <c r="I18" s="6"/>
      <c r="J18" s="6"/>
      <c r="K18" s="13">
        <v>6</v>
      </c>
      <c r="T18" s="6"/>
      <c r="U18" s="7"/>
    </row>
    <row r="19" spans="1:21">
      <c r="A19" s="15">
        <v>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</row>
    <row r="20" spans="1:2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</row>
    <row r="21" spans="1:2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</row>
    <row r="22" spans="1:2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5" spans="1:21">
      <c r="B25" s="20" t="str">
        <f>IF(Лист2!V25=62,"Молодец!","Подумай ещё.")</f>
        <v>Подумай ещё.</v>
      </c>
      <c r="C25" s="20"/>
      <c r="D25" s="20"/>
      <c r="E25" s="21"/>
      <c r="F25" s="21"/>
    </row>
    <row r="27" spans="1:21">
      <c r="B27" s="22" t="s">
        <v>25</v>
      </c>
      <c r="C27" s="22"/>
      <c r="D27" s="22"/>
      <c r="E27" s="22"/>
      <c r="F27" s="22"/>
    </row>
    <row r="28" spans="1:21">
      <c r="B28" t="s">
        <v>26</v>
      </c>
    </row>
    <row r="29" spans="1:21">
      <c r="B29" t="s">
        <v>27</v>
      </c>
    </row>
    <row r="30" spans="1:21">
      <c r="B30" t="s">
        <v>28</v>
      </c>
    </row>
    <row r="31" spans="1:21">
      <c r="B31" t="s">
        <v>29</v>
      </c>
    </row>
    <row r="32" spans="1:21">
      <c r="B32" t="s">
        <v>30</v>
      </c>
    </row>
    <row r="34" spans="1:11">
      <c r="A34" s="22"/>
      <c r="B34" s="22" t="s">
        <v>38</v>
      </c>
      <c r="C34" s="22"/>
      <c r="D34" s="22"/>
      <c r="E34" s="22"/>
    </row>
    <row r="35" spans="1:11">
      <c r="B35" t="s">
        <v>31</v>
      </c>
    </row>
    <row r="36" spans="1:11">
      <c r="B36" t="s">
        <v>32</v>
      </c>
    </row>
    <row r="37" spans="1:11">
      <c r="B37" t="s">
        <v>33</v>
      </c>
    </row>
    <row r="38" spans="1:11">
      <c r="B38" t="s">
        <v>34</v>
      </c>
    </row>
    <row r="39" spans="1:11">
      <c r="B39" t="s">
        <v>35</v>
      </c>
    </row>
    <row r="41" spans="1:11">
      <c r="B41" s="22" t="s">
        <v>39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B42" t="s">
        <v>36</v>
      </c>
    </row>
    <row r="43" spans="1:11">
      <c r="B43" t="s">
        <v>37</v>
      </c>
    </row>
  </sheetData>
  <mergeCells count="1">
    <mergeCell ref="B25:F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W25"/>
  <sheetViews>
    <sheetView workbookViewId="0">
      <selection activeCell="V25" sqref="V25"/>
    </sheetView>
  </sheetViews>
  <sheetFormatPr defaultRowHeight="15"/>
  <cols>
    <col min="1" max="21" width="3.7109375" customWidth="1"/>
  </cols>
  <sheetData>
    <row r="10" spans="1:21">
      <c r="A10" s="2"/>
      <c r="B10" s="3"/>
      <c r="C10" s="3"/>
      <c r="D10" s="3"/>
      <c r="E10" s="3"/>
      <c r="F10" s="3"/>
      <c r="G10" s="3"/>
      <c r="H10" s="12"/>
      <c r="I10" s="3"/>
      <c r="J10" s="3"/>
      <c r="K10" s="3"/>
      <c r="L10" s="3"/>
      <c r="M10" s="3"/>
      <c r="N10" s="3"/>
      <c r="O10" s="3"/>
      <c r="P10" s="11"/>
      <c r="Q10" s="3"/>
      <c r="R10" s="12"/>
      <c r="S10" s="3"/>
      <c r="T10" s="3"/>
      <c r="U10" s="4"/>
    </row>
    <row r="11" spans="1:21">
      <c r="A11" s="5"/>
      <c r="B11" s="6"/>
      <c r="C11" s="6"/>
      <c r="D11" s="6"/>
      <c r="E11" s="6"/>
      <c r="F11" s="6"/>
      <c r="G11" s="6"/>
      <c r="H11" s="16">
        <f>IF(Лист1!H11= "к",1,0)</f>
        <v>0</v>
      </c>
      <c r="I11" s="6"/>
      <c r="J11" s="6"/>
      <c r="K11" s="14"/>
      <c r="L11" s="6"/>
      <c r="M11" s="6"/>
      <c r="N11" s="6"/>
      <c r="O11" s="6"/>
      <c r="P11">
        <f>IF(Лист1!P11= "р",1,0)</f>
        <v>0</v>
      </c>
      <c r="Q11" s="6"/>
      <c r="R11">
        <f>IF(Лист1!R11="л",1,0)</f>
        <v>0</v>
      </c>
      <c r="S11" s="6"/>
      <c r="T11" s="6"/>
      <c r="U11" s="7"/>
    </row>
    <row r="12" spans="1:21">
      <c r="A12" s="5"/>
      <c r="B12" s="6"/>
      <c r="C12" s="6"/>
      <c r="D12" s="6"/>
      <c r="E12" s="6"/>
      <c r="F12" s="6"/>
      <c r="G12" s="6"/>
      <c r="H12">
        <f>IF(Лист1!H12= "а",1,0)</f>
        <v>0</v>
      </c>
      <c r="I12" s="6"/>
      <c r="J12" s="6"/>
      <c r="K12">
        <f>IF(Лист1!K12= "м",1,0)</f>
        <v>0</v>
      </c>
      <c r="L12" s="6"/>
      <c r="M12" s="6"/>
      <c r="N12" s="6"/>
      <c r="O12" s="6"/>
      <c r="P12">
        <f>IF(Лист1!P12= "а",1,0)</f>
        <v>0</v>
      </c>
      <c r="Q12" s="6"/>
      <c r="R12">
        <f>IF(Лист1!R12= "и",1,0)</f>
        <v>0</v>
      </c>
      <c r="S12" s="6"/>
      <c r="T12" s="14"/>
      <c r="U12" s="7"/>
    </row>
    <row r="13" spans="1:21">
      <c r="A13" s="5"/>
      <c r="B13" s="6"/>
      <c r="C13" s="6"/>
      <c r="D13" s="6"/>
      <c r="E13" s="6"/>
      <c r="F13" s="6"/>
      <c r="G13" s="6"/>
      <c r="H13">
        <f>IF(Лист1!H13= "р",1,0)</f>
        <v>0</v>
      </c>
      <c r="I13" s="14"/>
      <c r="J13">
        <f>IF(Лист1!J13="т",1,0)</f>
        <v>0</v>
      </c>
      <c r="K13">
        <f>IF(Лист1!K13="о",1,0)</f>
        <v>0</v>
      </c>
      <c r="L13">
        <f>IF(Лист1!L13="л",1,0)</f>
        <v>0</v>
      </c>
      <c r="M13">
        <f>IF(Лист1!M13="с",1,0)</f>
        <v>0</v>
      </c>
      <c r="N13">
        <f>IF(Лист1!N13="т",1,0)</f>
        <v>0</v>
      </c>
      <c r="O13">
        <f>IF(Лист1!O13="о",1,0)</f>
        <v>0</v>
      </c>
      <c r="P13">
        <f>IF(Лист1!P13= "й",1,0)</f>
        <v>0</v>
      </c>
      <c r="Q13" s="6"/>
      <c r="R13">
        <f>IF(Лист1!R13="д",1,0)</f>
        <v>0</v>
      </c>
      <c r="S13" s="6"/>
      <c r="T13">
        <f>IF(Лист1!T13= "ч",1,0)</f>
        <v>0</v>
      </c>
      <c r="U13" s="7"/>
    </row>
    <row r="14" spans="1:21">
      <c r="A14" s="5"/>
      <c r="B14" s="6"/>
      <c r="C14" s="6"/>
      <c r="D14" s="6"/>
      <c r="E14" s="6"/>
      <c r="F14" s="6"/>
      <c r="G14" s="6"/>
      <c r="H14">
        <f>IF(Лист1!H14= "т",1,0)</f>
        <v>0</v>
      </c>
      <c r="I14" s="6"/>
      <c r="J14" s="6"/>
      <c r="K14">
        <f>IF(Лист1!K14= "л",1,0)</f>
        <v>0</v>
      </c>
      <c r="L14" s="6"/>
      <c r="M14" s="6"/>
      <c r="N14" s="6"/>
      <c r="O14" s="6"/>
      <c r="P14">
        <f>IF(Лист1!P14= "ц",1,0)</f>
        <v>0</v>
      </c>
      <c r="Q14" s="6"/>
      <c r="R14">
        <f>IF(Лист1!R14="и",1,0)</f>
        <v>0</v>
      </c>
      <c r="S14" s="6"/>
      <c r="T14">
        <f>IF(Лист1!T14="и",1,0)</f>
        <v>0</v>
      </c>
      <c r="U14" s="7"/>
    </row>
    <row r="15" spans="1:21">
      <c r="A15" s="5"/>
      <c r="B15" s="6"/>
      <c r="C15" s="6"/>
      <c r="D15" s="6"/>
      <c r="E15" s="6"/>
      <c r="F15" s="6"/>
      <c r="G15" s="6"/>
      <c r="H15">
        <f>IF(Лист1!H15= "о",1,0)</f>
        <v>0</v>
      </c>
      <c r="I15" s="6"/>
      <c r="J15" s="6"/>
      <c r="K15">
        <f>IF(Лист1!K15= "о",1,0)</f>
        <v>0</v>
      </c>
      <c r="L15" s="14"/>
      <c r="M15">
        <f>IF(Лист1!M15="з",1,0)</f>
        <v>0</v>
      </c>
      <c r="N15">
        <f>IF(Лист1!N15= "а",1,0)</f>
        <v>0</v>
      </c>
      <c r="O15">
        <f>IF(Лист1!O15= "м",1,0)</f>
        <v>0</v>
      </c>
      <c r="P15">
        <f>IF(Лист1!P15="е",1,0)</f>
        <v>0</v>
      </c>
      <c r="Q15">
        <f>IF(Лист1!Q15="р",1,0)</f>
        <v>0</v>
      </c>
      <c r="R15">
        <f>IF(Лист1!R15= "я",1,0)</f>
        <v>0</v>
      </c>
      <c r="S15">
        <f>IF(Лист1!S15= "ш",1,0)</f>
        <v>0</v>
      </c>
      <c r="T15">
        <f>IF(Лист1!T15= "к",1,0)</f>
        <v>0</v>
      </c>
      <c r="U15">
        <f>IF(Лист1!U15="и",1,0)</f>
        <v>0</v>
      </c>
    </row>
    <row r="16" spans="1:21">
      <c r="A16" s="5"/>
      <c r="B16" s="6"/>
      <c r="C16" s="6"/>
      <c r="D16" s="6"/>
      <c r="E16" s="6"/>
      <c r="F16" s="6"/>
      <c r="G16" s="6"/>
      <c r="H16">
        <f>IF(Лист1!H16= "ф",1,0)</f>
        <v>0</v>
      </c>
      <c r="I16" s="6"/>
      <c r="J16" s="6"/>
      <c r="K16">
        <f>IF(Лист1!K16="к",1,0)</f>
        <v>0</v>
      </c>
      <c r="L16" s="6"/>
      <c r="M16" s="6"/>
      <c r="N16" s="6"/>
      <c r="O16" s="6"/>
      <c r="P16">
        <f>IF(Лист1!P16= "н",1,0)</f>
        <v>0</v>
      </c>
      <c r="Q16" s="6"/>
      <c r="R16" s="6"/>
      <c r="S16" s="6"/>
      <c r="T16">
        <f>IF(Лист1!T16= "а",1,0)</f>
        <v>0</v>
      </c>
      <c r="U16" s="7"/>
    </row>
    <row r="17" spans="1:23">
      <c r="A17" s="5"/>
      <c r="B17" s="6"/>
      <c r="C17" s="6"/>
      <c r="D17" s="14"/>
      <c r="E17">
        <f>IF(Лист1!E17= "д",1,0)</f>
        <v>0</v>
      </c>
      <c r="F17">
        <f>IF(Лист1!F17= "и",1,0)</f>
        <v>0</v>
      </c>
      <c r="G17">
        <f>IF(Лист1!G17= "р",1,0)</f>
        <v>0</v>
      </c>
      <c r="H17">
        <f>IF(Лист1!H17="е",1,0)</f>
        <v>0</v>
      </c>
      <c r="I17">
        <f>IF(Лист1!I17="к",1,0)</f>
        <v>0</v>
      </c>
      <c r="J17">
        <f>IF(Лист1!J17= "т",1,0)</f>
        <v>0</v>
      </c>
      <c r="K17">
        <f>IF(Лист1!K17= "о",1,0)</f>
        <v>0</v>
      </c>
      <c r="L17">
        <f>IF(Лист1!L17="р",1,0)</f>
        <v>0</v>
      </c>
      <c r="M17" s="6"/>
      <c r="N17" s="6"/>
      <c r="O17" s="6"/>
      <c r="P17">
        <f>IF(Лист1!P17="т",1,0)</f>
        <v>0</v>
      </c>
      <c r="Q17" s="6"/>
      <c r="R17" s="6"/>
      <c r="S17" s="6"/>
      <c r="T17" s="6"/>
      <c r="U17" s="7"/>
    </row>
    <row r="18" spans="1:23">
      <c r="A18" s="5"/>
      <c r="B18" s="6"/>
      <c r="C18" s="6"/>
      <c r="D18" s="6"/>
      <c r="E18" s="6"/>
      <c r="F18" s="6"/>
      <c r="G18" s="6"/>
      <c r="H18">
        <f>IF(Лист1!H18= "л",1,0)</f>
        <v>0</v>
      </c>
      <c r="I18" s="6"/>
      <c r="J18" s="6"/>
      <c r="K18" s="13"/>
      <c r="L18">
        <f>IF(Лист1!L18= "м",1,0)</f>
        <v>0</v>
      </c>
      <c r="M18">
        <f>IF(Лист1!M18= "а",1,0)</f>
        <v>0</v>
      </c>
      <c r="N18">
        <f>IF(Лист1!N18= "к",1,0)</f>
        <v>0</v>
      </c>
      <c r="O18">
        <f>IF(Лист1!O18="а",1,0)</f>
        <v>0</v>
      </c>
      <c r="P18">
        <f>IF(Лист1!P18="р",1,0)</f>
        <v>0</v>
      </c>
      <c r="Q18">
        <f>IF(Лист1!Q18="о",1,0)</f>
        <v>0</v>
      </c>
      <c r="R18">
        <f>IF(Лист1!R18= "н",1,0)</f>
        <v>0</v>
      </c>
      <c r="S18">
        <f>IF(Лист1!S18="ы",1,0)</f>
        <v>0</v>
      </c>
      <c r="T18" s="6"/>
      <c r="U18" s="7"/>
    </row>
    <row r="19" spans="1:23">
      <c r="A19" s="15"/>
      <c r="B19">
        <f>IF(Лист1!B19= "п",1,0)</f>
        <v>0</v>
      </c>
      <c r="C19">
        <f>IF(Лист1!C19="у",1,0)</f>
        <v>0</v>
      </c>
      <c r="D19">
        <f>IF(Лист1!D19= "с",1,0)</f>
        <v>0</v>
      </c>
      <c r="E19">
        <f>IF(Лист1!E19="т",1,0)</f>
        <v>0</v>
      </c>
      <c r="F19">
        <f>IF(Лист1!F19= "ы",1,0)</f>
        <v>0</v>
      </c>
      <c r="G19">
        <f>IF(Лист1!G19="р",1,0)</f>
        <v>0</v>
      </c>
      <c r="H19">
        <f>IF(Лист1!H19= "ь",1,0)</f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</row>
    <row r="20" spans="1:2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</row>
    <row r="21" spans="1:23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</row>
    <row r="22" spans="1:23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5" spans="1:23">
      <c r="A25" s="17" t="s">
        <v>24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>
        <f>SUM(H11,H12,H13,H14,H15,H16,H17,H18,H19,F19,E19,D19,G19,C19,B19,E17,F17,G17,J17,K17,L17,I17,L18,M18,N18,O18,P18,Q18,R18,S18,K13,J13,L13,M13,N13,O13,P13,M15,N15,O15,P15,Q15,R15,T15,U15,S15,K14,K15,K12,K16,P12,P14,P16,P11,P17,R11,R12,R13,R14,T13,T14,T16)</f>
        <v>0</v>
      </c>
      <c r="W2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U22"/>
  <sheetViews>
    <sheetView workbookViewId="0">
      <selection activeCell="N27" sqref="N27"/>
    </sheetView>
  </sheetViews>
  <sheetFormatPr defaultRowHeight="15"/>
  <cols>
    <col min="1" max="21" width="3.7109375" customWidth="1"/>
  </cols>
  <sheetData>
    <row r="10" spans="1:21">
      <c r="A10" s="2"/>
      <c r="B10" s="3"/>
      <c r="C10" s="3"/>
      <c r="D10" s="3"/>
      <c r="E10" s="3"/>
      <c r="F10" s="3"/>
      <c r="G10" s="3"/>
      <c r="H10" s="12">
        <v>1</v>
      </c>
      <c r="I10" s="3"/>
      <c r="J10" s="3"/>
      <c r="K10" s="3"/>
      <c r="L10" s="3"/>
      <c r="M10" s="3"/>
      <c r="N10" s="3"/>
      <c r="O10" s="3"/>
      <c r="P10" s="11">
        <v>8</v>
      </c>
      <c r="Q10" s="3"/>
      <c r="R10" s="12">
        <v>9</v>
      </c>
      <c r="S10" s="3"/>
      <c r="T10" s="3"/>
      <c r="U10" s="4"/>
    </row>
    <row r="11" spans="1:21">
      <c r="A11" s="5"/>
      <c r="B11" s="6"/>
      <c r="C11" s="6"/>
      <c r="D11" s="6"/>
      <c r="E11" s="6"/>
      <c r="F11" s="6"/>
      <c r="G11" s="6"/>
      <c r="H11" t="s">
        <v>1</v>
      </c>
      <c r="I11" s="6"/>
      <c r="J11" s="6"/>
      <c r="K11" s="14">
        <v>4</v>
      </c>
      <c r="L11" s="6"/>
      <c r="M11" s="6"/>
      <c r="N11" s="6"/>
      <c r="O11" s="6"/>
      <c r="P11" t="s">
        <v>3</v>
      </c>
      <c r="Q11" s="6"/>
      <c r="R11" t="s">
        <v>8</v>
      </c>
      <c r="S11" s="6"/>
      <c r="T11" s="6"/>
      <c r="U11" s="7"/>
    </row>
    <row r="12" spans="1:21">
      <c r="A12" s="5"/>
      <c r="B12" s="6"/>
      <c r="C12" s="6"/>
      <c r="D12" s="6"/>
      <c r="E12" s="6"/>
      <c r="F12" s="6"/>
      <c r="G12" s="6"/>
      <c r="H12" t="s">
        <v>2</v>
      </c>
      <c r="I12" s="6"/>
      <c r="J12" s="6"/>
      <c r="K12" t="s">
        <v>15</v>
      </c>
      <c r="L12" s="6"/>
      <c r="M12" s="6"/>
      <c r="N12" s="6"/>
      <c r="O12" s="6"/>
      <c r="P12" t="s">
        <v>2</v>
      </c>
      <c r="Q12" s="6"/>
      <c r="R12" t="s">
        <v>14</v>
      </c>
      <c r="S12" s="6"/>
      <c r="T12" s="14">
        <v>10</v>
      </c>
      <c r="U12" s="7"/>
    </row>
    <row r="13" spans="1:21">
      <c r="A13" s="5"/>
      <c r="B13" s="6"/>
      <c r="C13" s="6"/>
      <c r="D13" s="6"/>
      <c r="E13" s="6"/>
      <c r="F13" s="6"/>
      <c r="G13" s="6"/>
      <c r="H13" t="s">
        <v>3</v>
      </c>
      <c r="I13" s="14">
        <v>2</v>
      </c>
      <c r="J13" t="s">
        <v>4</v>
      </c>
      <c r="K13" t="s">
        <v>5</v>
      </c>
      <c r="L13" t="s">
        <v>8</v>
      </c>
      <c r="M13" t="s">
        <v>11</v>
      </c>
      <c r="N13" t="s">
        <v>4</v>
      </c>
      <c r="O13" t="s">
        <v>5</v>
      </c>
      <c r="P13" t="s">
        <v>17</v>
      </c>
      <c r="Q13" s="6"/>
      <c r="R13" t="s">
        <v>13</v>
      </c>
      <c r="S13" s="6"/>
      <c r="T13" t="s">
        <v>22</v>
      </c>
      <c r="U13" s="7"/>
    </row>
    <row r="14" spans="1:21">
      <c r="A14" s="5"/>
      <c r="B14" s="6"/>
      <c r="C14" s="6"/>
      <c r="D14" s="6"/>
      <c r="E14" s="6"/>
      <c r="F14" s="6"/>
      <c r="G14" s="6"/>
      <c r="H14" t="s">
        <v>4</v>
      </c>
      <c r="I14" s="6"/>
      <c r="J14" s="6"/>
      <c r="K14" t="s">
        <v>8</v>
      </c>
      <c r="L14" s="6"/>
      <c r="M14" s="6"/>
      <c r="N14" s="6"/>
      <c r="O14" s="6"/>
      <c r="P14" t="s">
        <v>18</v>
      </c>
      <c r="Q14" s="6"/>
      <c r="R14" t="s">
        <v>14</v>
      </c>
      <c r="S14" s="6"/>
      <c r="T14" t="s">
        <v>14</v>
      </c>
      <c r="U14" s="7"/>
    </row>
    <row r="15" spans="1:21">
      <c r="A15" s="5"/>
      <c r="B15" s="6"/>
      <c r="C15" s="6"/>
      <c r="D15" s="6"/>
      <c r="E15" s="6"/>
      <c r="F15" s="6"/>
      <c r="G15" s="6"/>
      <c r="H15" t="s">
        <v>5</v>
      </c>
      <c r="I15" s="6"/>
      <c r="J15" s="6"/>
      <c r="K15" t="s">
        <v>5</v>
      </c>
      <c r="L15" s="14">
        <v>3</v>
      </c>
      <c r="M15" t="s">
        <v>19</v>
      </c>
      <c r="N15" t="s">
        <v>2</v>
      </c>
      <c r="O15" t="s">
        <v>15</v>
      </c>
      <c r="P15" t="s">
        <v>7</v>
      </c>
      <c r="Q15" t="s">
        <v>3</v>
      </c>
      <c r="R15" t="s">
        <v>20</v>
      </c>
      <c r="S15" t="s">
        <v>21</v>
      </c>
      <c r="T15" t="s">
        <v>1</v>
      </c>
      <c r="U15" t="s">
        <v>14</v>
      </c>
    </row>
    <row r="16" spans="1:21">
      <c r="A16" s="5"/>
      <c r="B16" s="6"/>
      <c r="C16" s="6"/>
      <c r="D16" s="6"/>
      <c r="E16" s="6"/>
      <c r="F16" s="6"/>
      <c r="G16" s="6"/>
      <c r="H16" t="s">
        <v>6</v>
      </c>
      <c r="I16" s="6"/>
      <c r="J16" s="6"/>
      <c r="K16" t="s">
        <v>1</v>
      </c>
      <c r="L16" s="6"/>
      <c r="M16" s="6"/>
      <c r="N16" s="6"/>
      <c r="O16" s="6"/>
      <c r="P16" t="s">
        <v>16</v>
      </c>
      <c r="Q16" s="6"/>
      <c r="R16" s="6"/>
      <c r="S16" s="6"/>
      <c r="T16" t="s">
        <v>2</v>
      </c>
      <c r="U16" s="7"/>
    </row>
    <row r="17" spans="1:21">
      <c r="A17" s="5"/>
      <c r="B17" s="6"/>
      <c r="C17" s="6"/>
      <c r="D17" s="14">
        <v>5</v>
      </c>
      <c r="E17" t="s">
        <v>13</v>
      </c>
      <c r="F17" t="s">
        <v>14</v>
      </c>
      <c r="G17" t="s">
        <v>3</v>
      </c>
      <c r="H17" t="s">
        <v>7</v>
      </c>
      <c r="I17" t="s">
        <v>1</v>
      </c>
      <c r="J17" t="s">
        <v>4</v>
      </c>
      <c r="K17" t="s">
        <v>5</v>
      </c>
      <c r="L17" t="s">
        <v>3</v>
      </c>
      <c r="M17" s="6"/>
      <c r="N17" s="6"/>
      <c r="O17" s="6"/>
      <c r="P17" t="s">
        <v>4</v>
      </c>
      <c r="Q17" s="6"/>
      <c r="R17" s="6"/>
      <c r="S17" s="6"/>
      <c r="T17" s="6"/>
      <c r="U17" s="7"/>
    </row>
    <row r="18" spans="1:21">
      <c r="A18" s="5"/>
      <c r="B18" s="6"/>
      <c r="C18" s="6"/>
      <c r="D18" s="6"/>
      <c r="E18" s="6"/>
      <c r="F18" s="6"/>
      <c r="G18" s="6"/>
      <c r="H18" t="s">
        <v>8</v>
      </c>
      <c r="I18" s="6"/>
      <c r="J18" s="6"/>
      <c r="K18" s="13">
        <v>6</v>
      </c>
      <c r="L18" t="s">
        <v>15</v>
      </c>
      <c r="M18" t="s">
        <v>2</v>
      </c>
      <c r="N18" t="s">
        <v>1</v>
      </c>
      <c r="O18" t="s">
        <v>2</v>
      </c>
      <c r="P18" t="s">
        <v>3</v>
      </c>
      <c r="Q18" t="s">
        <v>5</v>
      </c>
      <c r="R18" t="s">
        <v>16</v>
      </c>
      <c r="S18" t="s">
        <v>12</v>
      </c>
      <c r="T18" s="6"/>
      <c r="U18" s="7"/>
    </row>
    <row r="19" spans="1:21">
      <c r="A19" s="15">
        <v>7</v>
      </c>
      <c r="B19" t="s">
        <v>9</v>
      </c>
      <c r="C19" t="s">
        <v>10</v>
      </c>
      <c r="D19" t="s">
        <v>11</v>
      </c>
      <c r="E19" t="s">
        <v>4</v>
      </c>
      <c r="F19" t="s">
        <v>12</v>
      </c>
      <c r="G19" t="s">
        <v>3</v>
      </c>
      <c r="H19" t="s">
        <v>23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</row>
    <row r="20" spans="1:2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</row>
    <row r="21" spans="1:2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</row>
    <row r="22" spans="1:2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Пётр</cp:lastModifiedBy>
  <dcterms:created xsi:type="dcterms:W3CDTF">2012-06-19T16:17:11Z</dcterms:created>
  <dcterms:modified xsi:type="dcterms:W3CDTF">2012-07-02T15:40:41Z</dcterms:modified>
</cp:coreProperties>
</file>